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<sst xmlns="http://schemas.openxmlformats.org/spreadsheetml/2006/main" count="134" uniqueCount="131">
  <si>
    <t>Оценка ожидаемого исполнения  бюджета по МО   "Сергиевское сельское поселение"                                                                                             за 2023 год</t>
  </si>
  <si>
    <t>КБК</t>
  </si>
  <si>
    <t xml:space="preserve">Наименование </t>
  </si>
  <si>
    <t>Уточненный прогноз 2023ода</t>
  </si>
  <si>
    <t>Оценка исполнения 2023</t>
  </si>
  <si>
    <t>% исполнения</t>
  </si>
  <si>
    <t>отклонение.           +;-</t>
  </si>
  <si>
    <t>Налоговые и неналоговые  доходы</t>
  </si>
  <si>
    <t xml:space="preserve"> 1 00 00000 00 000 000</t>
  </si>
  <si>
    <t>Налоговые доходы</t>
  </si>
  <si>
    <t>1 01 00000 00 0000 000</t>
  </si>
  <si>
    <t>Налоги на прибыль и доходы</t>
  </si>
  <si>
    <t xml:space="preserve"> 1 01 02000 01 0000 110</t>
  </si>
  <si>
    <t>Налог га доходы физичес лиц</t>
  </si>
  <si>
    <t xml:space="preserve"> 1 05 00000 00 000 000</t>
  </si>
  <si>
    <t>Налоги на совокупный доход</t>
  </si>
  <si>
    <t xml:space="preserve"> 1 05 01000 01 0000 110</t>
  </si>
  <si>
    <t>Единый налог, взимаемый в связи  применением УСН</t>
  </si>
  <si>
    <t>1 05 02000 02 0000 110</t>
  </si>
  <si>
    <t xml:space="preserve">Единый налог на  вмененный доход для отдельвидов деятельности </t>
  </si>
  <si>
    <t>1 05 03000 01 0000 110</t>
  </si>
  <si>
    <t>Единый  сельскохзяйственный налог</t>
  </si>
  <si>
    <t>1 05 04000 01 0000 110</t>
  </si>
  <si>
    <t>Патентная система налогообложения</t>
  </si>
  <si>
    <t>1 06 00000 00 0000 000</t>
  </si>
  <si>
    <t>Налог на имущество</t>
  </si>
  <si>
    <t>1 06 01000 02 0000 110</t>
  </si>
  <si>
    <t>Налог на имущество  физических лиц.</t>
  </si>
  <si>
    <t xml:space="preserve"> 1 03 00000 00 0000 110</t>
  </si>
  <si>
    <t>Доходы от уплаты акцизов</t>
  </si>
  <si>
    <t>1 06 04 000 02 0000 110</t>
  </si>
  <si>
    <t>Транспортный налог</t>
  </si>
  <si>
    <t>1 06 06000 02 0000 110</t>
  </si>
  <si>
    <t>Земельный налог</t>
  </si>
  <si>
    <t xml:space="preserve"> 1 07 00000 00 0000 000</t>
  </si>
  <si>
    <t>Налоги,сборы и регулярные платежи за  пользован. природными ресурсами</t>
  </si>
  <si>
    <t>103 022 30 01 0000 110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</si>
  <si>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</si>
  <si>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103 022 40 01 0000 110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</si>
  <si>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</si>
  <si>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 103 022 50 01 0000 110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</si>
  <si>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</si>
  <si>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103 022 60 01 0000 110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</si>
  <si>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</si>
  <si>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1 06 06000 00 0000 110</t>
  </si>
  <si>
    <t>1 08 00000 00 0000120</t>
  </si>
  <si>
    <t>Госпошлина</t>
  </si>
  <si>
    <t xml:space="preserve"> 1 08 03010 01 0000 110</t>
  </si>
  <si>
    <t>Государственная пошлина по делам, рассматрива-емым в судах общей юрисдикции, мировыми судьями (за исключением Верховного Суда Российской Федерации).</t>
  </si>
  <si>
    <t>1 08 04020 01 0000 110</t>
  </si>
  <si>
    <t xml:space="preserve">Гос пошлина за совершение нотариальых действий органами местного самоуправления сельских поселений , где  отсутствуют  государственные нотаоиусы </t>
  </si>
  <si>
    <t>Неналоговые доходы</t>
  </si>
  <si>
    <t>11105035100000100</t>
  </si>
  <si>
    <t>Доходы от сдачи в аренду муниц.имущуства</t>
  </si>
  <si>
    <t>1 14 02030 05 0000 440</t>
  </si>
  <si>
    <t>Реализация муниципального имущества</t>
  </si>
  <si>
    <t>1 14 01050 05 0000 410</t>
  </si>
  <si>
    <t>Доходы от прдажи квартир, находящихся в собственности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</si>
  <si>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</si>
  <si>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</si>
  <si>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1 16 00000 00 0000 140</t>
  </si>
  <si>
    <t>Штрафы, санкции</t>
  </si>
  <si>
    <t>1 17 15030 10 0000150</t>
  </si>
  <si>
    <t>Прочие неналоговые доходы</t>
  </si>
  <si>
    <t> 202 01000 00 0000 150</t>
  </si>
  <si>
    <t xml:space="preserve">Безвозмездные поступления от других бюджетов бюджетной системы РФ </t>
  </si>
  <si>
    <t>2 02 01000 00 0000 15</t>
  </si>
  <si>
    <t>Дотации бюджетам субъектов РФ и  муниципальных образований</t>
  </si>
  <si>
    <t>2 02 15001 10 0000 150</t>
  </si>
  <si>
    <t>Дотации бюджетам муниципальных районов на выравнивание уровня бюджетной обеспеченности</t>
  </si>
  <si>
    <t>2 0 2 19999 10 0000 150</t>
  </si>
  <si>
    <t>Прочие дотации бюджетам сельских поселений</t>
  </si>
  <si>
    <t>2 02 25299 10 0000 150</t>
  </si>
  <si>
    <t>Субсидии бюджетам сельских поселение на софинансирование расходных обязательств субъектов Российской Федерации, связанных с реализацией федеральной целевой программы"Увековечение памяти погибших при защите Отечества на 2019-2024гды"</t>
  </si>
  <si>
    <t>2 02 29999 10 0000 150</t>
  </si>
  <si>
    <t>Прочие субсидии бюджетам поселений</t>
  </si>
  <si>
    <t>2 02 03000 00 0000 150</t>
  </si>
  <si>
    <t>Субвенции бюджетам субъектов Российской Федерации и муниципальным образованиям</t>
  </si>
  <si>
    <t>2 02 35118 10 0000 150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</si>
  <si>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комиссариаты.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</si>
  <si>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</si>
  <si>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</si>
  <si>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2 02 49999 10 0000 150</t>
  </si>
  <si>
    <t>Иные  межбюджетные трансферты,передаваемые бюджетам поселений</t>
  </si>
  <si>
    <t>2 07 05030 10 0000 150</t>
  </si>
  <si>
    <t>Прочие безвозмездные поступления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</si>
  <si>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</si>
  <si>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</si>
  <si>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ВСЕГО ДОХОДОВ:</t>
  </si>
  <si>
    <t>Расходы</t>
  </si>
  <si>
    <t xml:space="preserve">0100 </t>
  </si>
  <si>
    <t>Общегосударственные   вопросы</t>
  </si>
  <si>
    <t>0102</t>
  </si>
  <si>
    <t>Глава муниципального образования</t>
  </si>
  <si>
    <t>0104</t>
  </si>
  <si>
    <t>Центральный аппарат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</si>
  <si>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</si>
  <si>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</si>
  <si>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</si>
  <si>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</si>
  <si>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</si>
  <si>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</si>
  <si>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0300</t>
  </si>
  <si>
    <t>Национальная безопасность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</si>
  <si>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</si>
  <si>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</si>
  <si>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</si>
  <si>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</si>
  <si>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</si>
  <si>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Дорожный фонд</t>
  </si>
  <si>
    <t xml:space="preserve">0500 </t>
  </si>
  <si>
    <t>Жилищно- коммунальное  хозяйство</t>
  </si>
  <si>
    <t>0600</t>
  </si>
  <si>
    <t>Охрана окружающей среды</t>
  </si>
  <si>
    <t>0502</t>
  </si>
  <si>
    <t>Коммунальное хозяйство</t>
  </si>
  <si>
    <t>0503</t>
  </si>
  <si>
    <t>Благоустройство</t>
  </si>
  <si>
    <t xml:space="preserve">0800 </t>
  </si>
  <si>
    <t>Культура, кинематография</t>
  </si>
  <si>
    <t>Социальная 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</si>
  <si>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</si>
  <si>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</si>
  <si>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</si>
  <si>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</si>
  <si>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</si>
  <si>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 и муниципального долга</t>
  </si>
  <si>
    <t>1400</t>
  </si>
  <si>
    <t>Межбюджетные трансферты</t>
  </si>
  <si>
    <t>ВСЕГО  РАСХОДОВ:</t>
  </si>
  <si>
    <t>Дефицит (-),  профицит  (+)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</si>
</sst>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53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2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9" xfId="0" applyNumberFormat="1" applyFont="1" applyFill="1" applyBorder="1" applyAlignment="1">
      <alignment horizont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/>
    </xf>
    <xf numFmtId="180" fontId="7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/>
    </xf>
    <xf numFmtId="180" fontId="7" fillId="0" borderId="32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/>
    </xf>
    <xf numFmtId="180" fontId="8" fillId="33" borderId="29" xfId="0" applyNumberFormat="1" applyFont="1" applyFill="1" applyBorder="1" applyAlignment="1">
      <alignment horizontal="center"/>
    </xf>
    <xf numFmtId="180" fontId="9" fillId="33" borderId="28" xfId="0" applyNumberFormat="1" applyFont="1" applyFill="1" applyBorder="1" applyAlignment="1">
      <alignment horizontal="center" vertical="center"/>
    </xf>
    <xf numFmtId="180" fontId="9" fillId="33" borderId="29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180" fontId="7" fillId="33" borderId="32" xfId="0" applyNumberFormat="1" applyFont="1" applyFill="1" applyBorder="1" applyAlignment="1">
      <alignment horizontal="center" vertical="center"/>
    </xf>
    <xf numFmtId="180" fontId="7" fillId="33" borderId="28" xfId="0" applyNumberFormat="1" applyFont="1" applyFill="1" applyBorder="1" applyAlignment="1">
      <alignment horizontal="center" vertical="center"/>
    </xf>
    <xf numFmtId="180" fontId="7" fillId="33" borderId="29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top" wrapText="1"/>
    </xf>
    <xf numFmtId="180" fontId="9" fillId="33" borderId="32" xfId="0" applyNumberFormat="1" applyFont="1" applyFill="1" applyBorder="1" applyAlignment="1">
      <alignment horizontal="center" vertical="center"/>
    </xf>
    <xf numFmtId="180" fontId="9" fillId="33" borderId="29" xfId="0" applyNumberFormat="1" applyFont="1" applyFill="1" applyBorder="1" applyAlignment="1">
      <alignment horizontal="center" vertical="top"/>
    </xf>
    <xf numFmtId="0" fontId="5" fillId="33" borderId="16" xfId="0" applyFont="1" applyFill="1" applyBorder="1" applyAlignment="1">
      <alignment wrapText="1"/>
    </xf>
    <xf numFmtId="180" fontId="9" fillId="33" borderId="29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wrapText="1"/>
    </xf>
    <xf numFmtId="180" fontId="7" fillId="0" borderId="33" xfId="0" applyNumberFormat="1" applyFont="1" applyBorder="1" applyAlignment="1">
      <alignment horizontal="center" vertical="center"/>
    </xf>
    <xf numFmtId="180" fontId="7" fillId="0" borderId="34" xfId="0" applyNumberFormat="1" applyFont="1" applyBorder="1" applyAlignment="1">
      <alignment horizontal="center" vertical="center"/>
    </xf>
    <xf numFmtId="180" fontId="9" fillId="0" borderId="34" xfId="0" applyNumberFormat="1" applyFont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/>
    </xf>
    <xf numFmtId="0" fontId="51" fillId="0" borderId="29" xfId="0" applyFont="1" applyBorder="1" applyAlignment="1">
      <alignment vertical="top" wrapText="1"/>
    </xf>
    <xf numFmtId="0" fontId="5" fillId="0" borderId="28" xfId="0" applyFont="1" applyBorder="1" applyAlignment="1">
      <alignment wrapText="1"/>
    </xf>
    <xf numFmtId="0" fontId="9" fillId="0" borderId="29" xfId="0" applyFont="1" applyBorder="1" applyAlignment="1">
      <alignment horizontal="center" vertical="top" wrapText="1"/>
    </xf>
    <xf numFmtId="180" fontId="9" fillId="0" borderId="28" xfId="0" applyNumberFormat="1" applyFont="1" applyBorder="1" applyAlignment="1">
      <alignment horizontal="center" vertical="center"/>
    </xf>
    <xf numFmtId="180" fontId="9" fillId="0" borderId="28" xfId="0" applyNumberFormat="1" applyFont="1" applyFill="1" applyBorder="1" applyAlignment="1">
      <alignment horizontal="center"/>
    </xf>
    <xf numFmtId="0" fontId="51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0" fontId="52" fillId="0" borderId="22" xfId="0" applyFont="1" applyBorder="1" applyAlignment="1">
      <alignment vertical="top" wrapText="1"/>
    </xf>
    <xf numFmtId="0" fontId="10" fillId="33" borderId="35" xfId="0" applyFont="1" applyFill="1" applyBorder="1" applyAlignment="1">
      <alignment vertical="center"/>
    </xf>
    <xf numFmtId="0" fontId="6" fillId="0" borderId="36" xfId="0" applyFont="1" applyBorder="1" applyAlignment="1">
      <alignment wrapText="1"/>
    </xf>
    <xf numFmtId="180" fontId="7" fillId="0" borderId="37" xfId="0" applyNumberFormat="1" applyFont="1" applyBorder="1" applyAlignment="1">
      <alignment horizontal="center" vertical="center"/>
    </xf>
    <xf numFmtId="180" fontId="9" fillId="0" borderId="38" xfId="0" applyNumberFormat="1" applyFont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/>
    </xf>
    <xf numFmtId="0" fontId="5" fillId="0" borderId="39" xfId="0" applyFont="1" applyBorder="1" applyAlignment="1">
      <alignment vertical="center" wrapText="1"/>
    </xf>
    <xf numFmtId="2" fontId="9" fillId="0" borderId="29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vertical="top" wrapText="1"/>
    </xf>
    <xf numFmtId="0" fontId="10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" fillId="0" borderId="29" xfId="0" applyFont="1" applyBorder="1" applyAlignment="1">
      <alignment wrapText="1"/>
    </xf>
    <xf numFmtId="180" fontId="7" fillId="0" borderId="41" xfId="0" applyNumberFormat="1" applyFont="1" applyBorder="1" applyAlignment="1">
      <alignment horizontal="center" vertical="center"/>
    </xf>
    <xf numFmtId="180" fontId="7" fillId="0" borderId="42" xfId="0" applyNumberFormat="1" applyFont="1" applyBorder="1" applyAlignment="1">
      <alignment horizontal="center" vertical="center"/>
    </xf>
    <xf numFmtId="180" fontId="9" fillId="0" borderId="41" xfId="0" applyNumberFormat="1" applyFont="1" applyBorder="1" applyAlignment="1">
      <alignment horizontal="center" vertical="center"/>
    </xf>
    <xf numFmtId="180" fontId="9" fillId="0" borderId="42" xfId="0" applyNumberFormat="1" applyFont="1" applyBorder="1" applyAlignment="1">
      <alignment horizontal="center" vertical="center"/>
    </xf>
    <xf numFmtId="180" fontId="9" fillId="0" borderId="29" xfId="0" applyNumberFormat="1" applyFont="1" applyFill="1" applyBorder="1" applyAlignment="1">
      <alignment horizontal="center"/>
    </xf>
    <xf numFmtId="0" fontId="6" fillId="0" borderId="43" xfId="0" applyFont="1" applyBorder="1" applyAlignment="1">
      <alignment vertical="center"/>
    </xf>
    <xf numFmtId="0" fontId="6" fillId="0" borderId="19" xfId="0" applyFont="1" applyBorder="1" applyAlignment="1">
      <alignment/>
    </xf>
    <xf numFmtId="180" fontId="7" fillId="0" borderId="44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vertical="center"/>
    </xf>
    <xf numFmtId="0" fontId="6" fillId="0" borderId="28" xfId="0" applyFont="1" applyBorder="1" applyAlignment="1">
      <alignment/>
    </xf>
    <xf numFmtId="180" fontId="7" fillId="0" borderId="28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180" fontId="2" fillId="0" borderId="28" xfId="0" applyNumberFormat="1" applyFont="1" applyBorder="1" applyAlignment="1">
      <alignment/>
    </xf>
    <xf numFmtId="180" fontId="6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180" fontId="6" fillId="0" borderId="28" xfId="0" applyNumberFormat="1" applyFont="1" applyBorder="1" applyAlignment="1">
      <alignment horizontal="center" vertical="center" wrapText="1"/>
    </xf>
    <xf numFmtId="180" fontId="5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top" wrapText="1"/>
    </xf>
    <xf numFmtId="0" fontId="13" fillId="0" borderId="28" xfId="0" applyFont="1" applyBorder="1" applyAlignment="1">
      <alignment horizontal="left" vertical="top" wrapText="1"/>
    </xf>
    <xf numFmtId="180" fontId="4" fillId="0" borderId="2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top" wrapText="1"/>
    </xf>
    <xf numFmtId="0" fontId="9" fillId="0" borderId="28" xfId="0" applyFont="1" applyBorder="1" applyAlignment="1">
      <alignment horizontal="justify" vertical="top"/>
    </xf>
    <xf numFmtId="180" fontId="5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top" wrapText="1"/>
    </xf>
    <xf numFmtId="180" fontId="0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vertical="top" wrapText="1"/>
    </xf>
    <xf numFmtId="0" fontId="14" fillId="0" borderId="45" xfId="0" applyFont="1" applyBorder="1" applyAlignment="1">
      <alignment wrapText="1"/>
    </xf>
    <xf numFmtId="0" fontId="5" fillId="0" borderId="28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180" fontId="12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workbookViewId="0" topLeftCell="A56">
      <selection activeCell="D81" sqref="D81"/>
    </sheetView>
  </sheetViews>
  <sheetFormatPr defaultColWidth="8.875" defaultRowHeight="12.75"/>
  <cols>
    <col min="1" max="1" width="28.00390625" style="0" customWidth="1"/>
    <col min="2" max="2" width="66.25390625" style="0" customWidth="1"/>
    <col min="3" max="3" width="14.00390625" style="0" customWidth="1"/>
    <col min="4" max="4" width="14.375" style="0" customWidth="1"/>
    <col min="5" max="5" width="13.25390625" style="0" customWidth="1"/>
    <col min="6" max="6" width="12.375" style="0" customWidth="1"/>
  </cols>
  <sheetData>
    <row r="1" spans="1:6" ht="15">
      <c r="A1" s="1"/>
      <c r="B1" s="1"/>
      <c r="C1" s="1"/>
      <c r="D1" s="1"/>
      <c r="E1" s="1"/>
      <c r="F1" s="1"/>
    </row>
    <row r="2" spans="1:6" ht="40.5" customHeight="1">
      <c r="A2" s="2" t="s">
        <v>0</v>
      </c>
      <c r="B2" s="2"/>
      <c r="C2" s="2"/>
      <c r="D2" s="2"/>
      <c r="E2" s="2"/>
      <c r="F2" s="2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7" t="s">
        <v>6</v>
      </c>
    </row>
    <row r="5" spans="1:6" ht="12.75" customHeight="1">
      <c r="A5" s="8"/>
      <c r="B5" s="9"/>
      <c r="C5" s="10"/>
      <c r="D5" s="11"/>
      <c r="E5" s="12"/>
      <c r="F5" s="12"/>
    </row>
    <row r="6" spans="1:6" ht="12.75" customHeight="1">
      <c r="A6" s="8"/>
      <c r="B6" s="9"/>
      <c r="C6" s="10"/>
      <c r="D6" s="11"/>
      <c r="E6" s="12"/>
      <c r="F6" s="12"/>
    </row>
    <row r="7" spans="1:6" ht="24.75" customHeight="1">
      <c r="A7" s="8"/>
      <c r="B7" s="9"/>
      <c r="C7" s="13"/>
      <c r="D7" s="14"/>
      <c r="E7" s="15"/>
      <c r="F7" s="15"/>
    </row>
    <row r="8" spans="1:6" ht="15.75">
      <c r="A8" s="16">
        <v>1</v>
      </c>
      <c r="B8" s="17">
        <v>2</v>
      </c>
      <c r="C8" s="18">
        <v>3</v>
      </c>
      <c r="D8" s="19">
        <v>4</v>
      </c>
      <c r="E8" s="20">
        <v>5</v>
      </c>
      <c r="F8" s="17">
        <v>6</v>
      </c>
    </row>
    <row r="9" spans="1:6" ht="15.75">
      <c r="A9" s="21"/>
      <c r="B9" s="22" t="s">
        <v>7</v>
      </c>
      <c r="C9" s="23">
        <f>C10+C32</f>
        <v>15398.5</v>
      </c>
      <c r="D9" s="23">
        <f>D10+D32</f>
        <v>15492.600000000002</v>
      </c>
      <c r="E9" s="24">
        <f>(D9/C9)*100</f>
        <v>100.61109848361855</v>
      </c>
      <c r="F9" s="25">
        <f>D9-C9</f>
        <v>94.10000000000218</v>
      </c>
    </row>
    <row r="10" spans="1:6" ht="20.25" customHeight="1">
      <c r="A10" s="26" t="s">
        <v>8</v>
      </c>
      <c r="B10" s="27" t="s">
        <v>9</v>
      </c>
      <c r="C10" s="28">
        <f>C11+C13+C19+C20+C28+C29</f>
        <v>15050.8</v>
      </c>
      <c r="D10" s="28">
        <f>D11+D13+D19+D20+D28+D29</f>
        <v>15144.900000000001</v>
      </c>
      <c r="E10" s="24">
        <f>(D10/C10)*100</f>
        <v>100.62521593536557</v>
      </c>
      <c r="F10" s="25">
        <f>D10-C10</f>
        <v>94.10000000000218</v>
      </c>
    </row>
    <row r="11" spans="1:6" ht="15.75">
      <c r="A11" s="29" t="s">
        <v>10</v>
      </c>
      <c r="B11" s="30" t="s">
        <v>11</v>
      </c>
      <c r="C11" s="31">
        <f>C12</f>
        <v>8459.1</v>
      </c>
      <c r="D11" s="31">
        <f>D12</f>
        <v>8459.1</v>
      </c>
      <c r="E11" s="24">
        <v>100</v>
      </c>
      <c r="F11" s="25"/>
    </row>
    <row r="12" spans="1:6" ht="15.75">
      <c r="A12" s="32" t="s">
        <v>12</v>
      </c>
      <c r="B12" s="33" t="s">
        <v>13</v>
      </c>
      <c r="C12" s="34">
        <v>8459.1</v>
      </c>
      <c r="D12" s="35">
        <v>8459.1</v>
      </c>
      <c r="E12" s="35">
        <v>100</v>
      </c>
      <c r="F12" s="36"/>
    </row>
    <row r="13" spans="1:6" ht="15.75">
      <c r="A13" s="37" t="s">
        <v>14</v>
      </c>
      <c r="B13" s="38" t="s">
        <v>15</v>
      </c>
      <c r="C13" s="39">
        <f>C16</f>
        <v>1114.3</v>
      </c>
      <c r="D13" s="39">
        <f>D16</f>
        <v>1175.1</v>
      </c>
      <c r="E13" s="40">
        <f>(D13/C13)*100</f>
        <v>105.45634030332944</v>
      </c>
      <c r="F13" s="41">
        <f>D13-C13</f>
        <v>60.799999999999955</v>
      </c>
    </row>
    <row r="14" spans="1:6" ht="32.25" customHeight="1">
      <c r="A14" s="42" t="s">
        <v>16</v>
      </c>
      <c r="B14" s="43" t="s">
        <v>17</v>
      </c>
      <c r="C14" s="44"/>
      <c r="D14" s="35"/>
      <c r="E14" s="35"/>
      <c r="F14" s="45"/>
    </row>
    <row r="15" spans="1:6" ht="15.75">
      <c r="A15" s="42" t="s">
        <v>18</v>
      </c>
      <c r="B15" s="46" t="s">
        <v>19</v>
      </c>
      <c r="C15" s="44"/>
      <c r="D15" s="35"/>
      <c r="E15" s="35"/>
      <c r="F15" s="47"/>
    </row>
    <row r="16" spans="1:6" ht="15.75">
      <c r="A16" s="42" t="s">
        <v>20</v>
      </c>
      <c r="B16" s="46" t="s">
        <v>21</v>
      </c>
      <c r="C16" s="44">
        <v>1114.3</v>
      </c>
      <c r="D16" s="35">
        <v>1175.1</v>
      </c>
      <c r="E16" s="35">
        <v>100</v>
      </c>
      <c r="F16" s="36">
        <v>0</v>
      </c>
    </row>
    <row r="17" spans="1:6" ht="15.75">
      <c r="A17" s="42" t="s">
        <v>22</v>
      </c>
      <c r="B17" s="46" t="s">
        <v>23</v>
      </c>
      <c r="C17" s="44"/>
      <c r="D17" s="44"/>
      <c r="E17" s="35"/>
      <c r="F17" s="36"/>
    </row>
    <row r="18" spans="1:6" ht="16.5" customHeight="1" hidden="1">
      <c r="A18" s="29" t="s">
        <v>24</v>
      </c>
      <c r="B18" s="30" t="s">
        <v>25</v>
      </c>
      <c r="C18" s="31"/>
      <c r="D18" s="31"/>
      <c r="E18" s="24"/>
      <c r="F18" s="25"/>
    </row>
    <row r="19" spans="1:6" ht="20.25" customHeight="1">
      <c r="A19" s="42" t="s">
        <v>26</v>
      </c>
      <c r="B19" s="38" t="s">
        <v>27</v>
      </c>
      <c r="C19" s="44">
        <v>238</v>
      </c>
      <c r="D19" s="35">
        <v>266.7</v>
      </c>
      <c r="E19" s="35">
        <v>100</v>
      </c>
      <c r="F19" s="36"/>
    </row>
    <row r="20" spans="1:7" ht="30" customHeight="1">
      <c r="A20" s="42" t="s">
        <v>28</v>
      </c>
      <c r="B20" s="46" t="s">
        <v>29</v>
      </c>
      <c r="C20" s="44">
        <v>2043.4</v>
      </c>
      <c r="D20" s="35">
        <f>D24+D25+D26+D27</f>
        <v>2043.4000000000003</v>
      </c>
      <c r="E20" s="35">
        <f>(D20/C20)*100</f>
        <v>100.00000000000003</v>
      </c>
      <c r="F20" s="36">
        <f>D20-C20</f>
        <v>0</v>
      </c>
      <c r="G20" s="48"/>
    </row>
    <row r="21" spans="1:6" ht="16.5" customHeight="1" hidden="1">
      <c r="A21" s="42" t="s">
        <v>30</v>
      </c>
      <c r="B21" s="46" t="s">
        <v>31</v>
      </c>
      <c r="C21" s="44"/>
      <c r="D21" s="35"/>
      <c r="E21" s="35"/>
      <c r="F21" s="36"/>
    </row>
    <row r="22" spans="1:6" ht="18.75" customHeight="1" hidden="1">
      <c r="A22" s="42" t="s">
        <v>32</v>
      </c>
      <c r="B22" s="46" t="s">
        <v>33</v>
      </c>
      <c r="C22" s="44"/>
      <c r="D22" s="35"/>
      <c r="E22" s="35"/>
      <c r="F22" s="36"/>
    </row>
    <row r="23" spans="1:6" ht="16.5" customHeight="1" hidden="1">
      <c r="A23" s="26" t="s">
        <v>34</v>
      </c>
      <c r="B23" s="49" t="s">
        <v>35</v>
      </c>
      <c r="C23" s="50"/>
      <c r="D23" s="51"/>
      <c r="E23" s="52"/>
      <c r="F23" s="53"/>
    </row>
    <row r="24" spans="1:6" ht="58.5" customHeight="1">
      <c r="A24" s="54" t="s">
        <v>36</v>
      </c>
      <c r="B24" s="55" t="s">
        <v>37</v>
      </c>
      <c r="C24" s="56">
        <v>914.2</v>
      </c>
      <c r="D24" s="57">
        <v>914.2</v>
      </c>
      <c r="E24" s="57">
        <f>(D24/C24)*100</f>
        <v>100</v>
      </c>
      <c r="F24" s="58">
        <f>D24-C24</f>
        <v>0</v>
      </c>
    </row>
    <row r="25" spans="1:6" ht="66.75" customHeight="1">
      <c r="A25" s="59" t="s">
        <v>38</v>
      </c>
      <c r="B25" s="55" t="s">
        <v>39</v>
      </c>
      <c r="C25" s="60">
        <v>5.1</v>
      </c>
      <c r="D25" s="57">
        <v>5.1</v>
      </c>
      <c r="E25" s="57">
        <v>100</v>
      </c>
      <c r="F25" s="58"/>
    </row>
    <row r="26" spans="1:6" ht="71.25" customHeight="1">
      <c r="A26" s="61" t="s">
        <v>40</v>
      </c>
      <c r="B26" s="55" t="s">
        <v>41</v>
      </c>
      <c r="C26" s="60">
        <v>1237.4</v>
      </c>
      <c r="D26" s="57">
        <v>1237.4</v>
      </c>
      <c r="E26" s="57">
        <v>100</v>
      </c>
      <c r="F26" s="58"/>
    </row>
    <row r="27" spans="1:6" ht="103.5" customHeight="1">
      <c r="A27" s="59" t="s">
        <v>42</v>
      </c>
      <c r="B27" s="55" t="s">
        <v>43</v>
      </c>
      <c r="C27" s="60">
        <v>-113.3</v>
      </c>
      <c r="D27" s="57">
        <v>-113.3</v>
      </c>
      <c r="E27" s="57">
        <v>100</v>
      </c>
      <c r="F27" s="58"/>
    </row>
    <row r="28" spans="1:6" ht="16.5" customHeight="1">
      <c r="A28" s="62" t="s">
        <v>44</v>
      </c>
      <c r="B28" s="63" t="s">
        <v>33</v>
      </c>
      <c r="C28" s="64">
        <v>3186</v>
      </c>
      <c r="D28" s="64">
        <v>3186</v>
      </c>
      <c r="E28" s="65">
        <v>100</v>
      </c>
      <c r="F28" s="66"/>
    </row>
    <row r="29" spans="1:6" ht="15.75">
      <c r="A29" s="67" t="s">
        <v>45</v>
      </c>
      <c r="B29" s="30" t="s">
        <v>46</v>
      </c>
      <c r="C29" s="31">
        <v>10</v>
      </c>
      <c r="D29" s="31">
        <v>14.6</v>
      </c>
      <c r="E29" s="24">
        <v>146</v>
      </c>
      <c r="F29" s="68">
        <f>D29-C29</f>
        <v>4.6</v>
      </c>
    </row>
    <row r="30" spans="1:6" ht="0.75" customHeight="1">
      <c r="A30" s="32" t="s">
        <v>47</v>
      </c>
      <c r="B30" s="69" t="s">
        <v>48</v>
      </c>
      <c r="C30" s="44"/>
      <c r="D30" s="35"/>
      <c r="E30" s="35"/>
      <c r="F30" s="47"/>
    </row>
    <row r="31" spans="1:6" ht="72.75" customHeight="1">
      <c r="A31" s="32" t="s">
        <v>49</v>
      </c>
      <c r="B31" s="46" t="s">
        <v>50</v>
      </c>
      <c r="C31" s="44">
        <v>10</v>
      </c>
      <c r="D31" s="35">
        <v>13.5</v>
      </c>
      <c r="E31" s="35">
        <f>(D31/C31)*100</f>
        <v>135</v>
      </c>
      <c r="F31" s="47">
        <f>D31-C31</f>
        <v>3.5</v>
      </c>
    </row>
    <row r="32" spans="1:6" ht="15.75">
      <c r="A32" s="70"/>
      <c r="B32" s="30" t="s">
        <v>51</v>
      </c>
      <c r="C32" s="31">
        <f>C33+C38</f>
        <v>347.7</v>
      </c>
      <c r="D32" s="31">
        <f>D33+D38</f>
        <v>347.7</v>
      </c>
      <c r="E32" s="24">
        <v>100</v>
      </c>
      <c r="F32" s="25"/>
    </row>
    <row r="33" spans="1:6" ht="15.75">
      <c r="A33" s="71" t="s">
        <v>52</v>
      </c>
      <c r="B33" s="49" t="s">
        <v>53</v>
      </c>
      <c r="C33" s="50"/>
      <c r="D33" s="51"/>
      <c r="E33" s="24"/>
      <c r="F33" s="25"/>
    </row>
    <row r="34" spans="1:6" ht="15" customHeight="1" hidden="1">
      <c r="A34" s="72" t="s">
        <v>54</v>
      </c>
      <c r="B34" s="73" t="s">
        <v>55</v>
      </c>
      <c r="C34" s="74"/>
      <c r="D34" s="75"/>
      <c r="E34" s="57"/>
      <c r="F34" s="25"/>
    </row>
    <row r="35" spans="1:6" ht="15.75" customHeight="1" hidden="1">
      <c r="A35" s="72" t="s">
        <v>56</v>
      </c>
      <c r="B35" s="73" t="s">
        <v>57</v>
      </c>
      <c r="C35" s="76"/>
      <c r="D35" s="77"/>
      <c r="E35" s="57"/>
      <c r="F35" s="78"/>
    </row>
    <row r="36" spans="1:6" ht="0.75" customHeight="1">
      <c r="A36" s="72" t="s">
        <v>58</v>
      </c>
      <c r="B36" s="73" t="s">
        <v>59</v>
      </c>
      <c r="C36" s="76"/>
      <c r="D36" s="77"/>
      <c r="E36" s="57"/>
      <c r="F36" s="78"/>
    </row>
    <row r="37" spans="1:6" ht="15">
      <c r="A37" s="79" t="s">
        <v>60</v>
      </c>
      <c r="B37" s="80" t="s">
        <v>61</v>
      </c>
      <c r="C37" s="28"/>
      <c r="D37" s="81">
        <v>1</v>
      </c>
      <c r="E37" s="51"/>
      <c r="F37" s="53">
        <v>1</v>
      </c>
    </row>
    <row r="38" spans="1:6" ht="15">
      <c r="A38" s="82" t="s">
        <v>62</v>
      </c>
      <c r="B38" s="83" t="s">
        <v>63</v>
      </c>
      <c r="C38" s="24">
        <v>347.7</v>
      </c>
      <c r="D38" s="24">
        <v>347.7</v>
      </c>
      <c r="E38" s="24">
        <v>100</v>
      </c>
      <c r="F38" s="84"/>
    </row>
    <row r="39" spans="1:6" ht="13.5" customHeight="1">
      <c r="A39" s="85"/>
      <c r="B39" s="86"/>
      <c r="C39" s="86"/>
      <c r="D39" s="86"/>
      <c r="E39" s="87"/>
      <c r="F39" s="88"/>
    </row>
    <row r="40" spans="1:6" ht="43.5" customHeight="1">
      <c r="A40" s="89" t="s">
        <v>64</v>
      </c>
      <c r="B40" s="90" t="s">
        <v>65</v>
      </c>
      <c r="C40" s="91">
        <f>C42+C43+C44+C45+C46</f>
        <v>3329.3</v>
      </c>
      <c r="D40" s="91">
        <f>D42+D43+D44+D45+D46</f>
        <v>3329.3</v>
      </c>
      <c r="E40" s="92">
        <v>100</v>
      </c>
      <c r="F40" s="92"/>
    </row>
    <row r="41" spans="1:6" ht="37.5" customHeight="1" hidden="1">
      <c r="A41" s="93" t="s">
        <v>66</v>
      </c>
      <c r="B41" s="94" t="s">
        <v>67</v>
      </c>
      <c r="C41" s="95"/>
      <c r="D41" s="95"/>
      <c r="E41" s="92"/>
      <c r="F41" s="92"/>
    </row>
    <row r="42" spans="1:6" ht="27">
      <c r="A42" s="96" t="s">
        <v>68</v>
      </c>
      <c r="B42" s="97" t="s">
        <v>69</v>
      </c>
      <c r="C42" s="98">
        <v>440.3</v>
      </c>
      <c r="D42" s="98">
        <v>440.3</v>
      </c>
      <c r="E42" s="92">
        <v>100</v>
      </c>
      <c r="F42" s="92"/>
    </row>
    <row r="43" spans="1:6" ht="15">
      <c r="A43" s="96" t="s">
        <v>70</v>
      </c>
      <c r="B43" s="97" t="s">
        <v>71</v>
      </c>
      <c r="C43" s="98">
        <v>198</v>
      </c>
      <c r="D43" s="98">
        <v>198</v>
      </c>
      <c r="E43" s="92">
        <v>100</v>
      </c>
      <c r="F43" s="92"/>
    </row>
    <row r="44" spans="1:6" ht="54.75">
      <c r="A44" s="96" t="s">
        <v>72</v>
      </c>
      <c r="B44" s="97" t="s">
        <v>73</v>
      </c>
      <c r="C44" s="98">
        <v>659</v>
      </c>
      <c r="D44" s="98">
        <v>659</v>
      </c>
      <c r="E44" s="92">
        <v>100</v>
      </c>
      <c r="F44" s="92"/>
    </row>
    <row r="45" spans="1:6" ht="15">
      <c r="A45" s="96" t="s">
        <v>74</v>
      </c>
      <c r="B45" s="97" t="s">
        <v>75</v>
      </c>
      <c r="C45" s="98">
        <v>1703</v>
      </c>
      <c r="D45" s="98">
        <v>1703</v>
      </c>
      <c r="E45" s="92">
        <v>100</v>
      </c>
      <c r="F45" s="92"/>
    </row>
    <row r="46" spans="1:6" ht="48.75" customHeight="1">
      <c r="A46" s="90" t="s">
        <v>76</v>
      </c>
      <c r="B46" s="99" t="s">
        <v>77</v>
      </c>
      <c r="C46" s="91">
        <f>C47+C48</f>
        <v>329</v>
      </c>
      <c r="D46" s="91">
        <f>D47+D48</f>
        <v>329</v>
      </c>
      <c r="E46" s="92">
        <v>100</v>
      </c>
      <c r="F46" s="92"/>
    </row>
    <row r="47" spans="1:6" ht="46.5">
      <c r="A47" s="96" t="s">
        <v>78</v>
      </c>
      <c r="B47" s="100" t="s">
        <v>79</v>
      </c>
      <c r="C47" s="98">
        <v>296</v>
      </c>
      <c r="D47" s="98">
        <v>296</v>
      </c>
      <c r="E47" s="92">
        <v>100</v>
      </c>
      <c r="F47" s="92"/>
    </row>
    <row r="48" spans="1:6" ht="30.75">
      <c r="A48" s="96" t="s">
        <v>80</v>
      </c>
      <c r="B48" s="100" t="s">
        <v>81</v>
      </c>
      <c r="C48" s="98">
        <v>33</v>
      </c>
      <c r="D48" s="98">
        <v>33</v>
      </c>
      <c r="E48" s="92">
        <v>100</v>
      </c>
      <c r="F48" s="92"/>
    </row>
    <row r="49" spans="1:6" ht="30.75">
      <c r="A49" s="96" t="s">
        <v>82</v>
      </c>
      <c r="B49" s="100" t="s">
        <v>83</v>
      </c>
      <c r="C49" s="98">
        <v>0</v>
      </c>
      <c r="D49" s="98">
        <v>0</v>
      </c>
      <c r="E49" s="92">
        <v>0</v>
      </c>
      <c r="F49" s="92"/>
    </row>
    <row r="50" spans="1:6" ht="15">
      <c r="A50" s="96" t="s">
        <v>84</v>
      </c>
      <c r="B50" s="100" t="s">
        <v>85</v>
      </c>
      <c r="C50" s="98">
        <v>0</v>
      </c>
      <c r="D50" s="98">
        <v>0</v>
      </c>
      <c r="E50" s="92">
        <v>0</v>
      </c>
      <c r="F50" s="92"/>
    </row>
    <row r="51" spans="1:6" ht="46.5">
      <c r="A51" s="96" t="s">
        <v>86</v>
      </c>
      <c r="B51" s="100" t="s">
        <v>87</v>
      </c>
      <c r="C51" s="98">
        <v>0</v>
      </c>
      <c r="D51" s="98">
        <v>0</v>
      </c>
      <c r="E51" s="92">
        <v>0</v>
      </c>
      <c r="F51" s="92"/>
    </row>
    <row r="52" spans="1:6" ht="25.5" customHeight="1">
      <c r="A52" s="90"/>
      <c r="B52" s="90" t="s">
        <v>88</v>
      </c>
      <c r="C52" s="91">
        <f>C9+C40</f>
        <v>18727.8</v>
      </c>
      <c r="D52" s="91">
        <f>D9+D40</f>
        <v>18821.9</v>
      </c>
      <c r="E52" s="92">
        <f>(D52/C52)*100</f>
        <v>100.50246158117879</v>
      </c>
      <c r="F52" s="92">
        <f>D52-C52</f>
        <v>94.10000000000218</v>
      </c>
    </row>
    <row r="53" spans="1:6" ht="21" customHeight="1">
      <c r="A53" s="90"/>
      <c r="B53" s="90"/>
      <c r="C53" s="91"/>
      <c r="D53" s="91"/>
      <c r="E53" s="92"/>
      <c r="F53" s="92"/>
    </row>
    <row r="54" spans="1:6" ht="21" customHeight="1">
      <c r="A54" s="89"/>
      <c r="B54" s="101" t="s">
        <v>89</v>
      </c>
      <c r="C54" s="102"/>
      <c r="D54" s="91"/>
      <c r="E54" s="92"/>
      <c r="F54" s="92"/>
    </row>
    <row r="55" spans="1:6" ht="13.5" customHeight="1">
      <c r="A55" s="89"/>
      <c r="B55" s="101"/>
      <c r="C55" s="91"/>
      <c r="D55" s="91"/>
      <c r="E55" s="92"/>
      <c r="F55" s="92"/>
    </row>
    <row r="56" spans="1:6" ht="15">
      <c r="A56" s="103" t="s">
        <v>90</v>
      </c>
      <c r="B56" s="96" t="s">
        <v>91</v>
      </c>
      <c r="C56" s="98">
        <v>7253.9</v>
      </c>
      <c r="D56" s="98">
        <v>7137.9</v>
      </c>
      <c r="E56" s="92">
        <v>98.4</v>
      </c>
      <c r="F56" s="92">
        <v>16</v>
      </c>
    </row>
    <row r="57" spans="1:6" ht="15">
      <c r="A57" s="103" t="s">
        <v>92</v>
      </c>
      <c r="B57" s="96" t="s">
        <v>93</v>
      </c>
      <c r="C57" s="98">
        <v>1204</v>
      </c>
      <c r="D57" s="98">
        <v>1204</v>
      </c>
      <c r="E57" s="92">
        <v>100</v>
      </c>
      <c r="F57" s="92"/>
    </row>
    <row r="58" spans="1:6" ht="15">
      <c r="A58" s="103" t="s">
        <v>94</v>
      </c>
      <c r="B58" s="96" t="s">
        <v>95</v>
      </c>
      <c r="C58" s="98">
        <v>4378.3</v>
      </c>
      <c r="D58" s="98">
        <v>4378.3</v>
      </c>
      <c r="E58" s="92">
        <v>100</v>
      </c>
      <c r="F58" s="92"/>
    </row>
    <row r="59" spans="1:6" ht="15.75">
      <c r="A59" s="104" t="s">
        <v>96</v>
      </c>
      <c r="B59" s="105" t="s">
        <v>97</v>
      </c>
      <c r="C59" s="98">
        <v>30</v>
      </c>
      <c r="D59" s="98">
        <v>0</v>
      </c>
      <c r="E59" s="92">
        <v>0</v>
      </c>
      <c r="F59" s="92">
        <v>30</v>
      </c>
    </row>
    <row r="60" spans="1:6" ht="15">
      <c r="A60" s="103" t="s">
        <v>98</v>
      </c>
      <c r="B60" s="96" t="s">
        <v>99</v>
      </c>
      <c r="C60" s="98">
        <v>1571.6</v>
      </c>
      <c r="D60" s="98">
        <v>1571.6</v>
      </c>
      <c r="E60" s="92">
        <v>100</v>
      </c>
      <c r="F60" s="92"/>
    </row>
    <row r="61" spans="1:6" ht="15">
      <c r="A61" s="103" t="s">
        <v>100</v>
      </c>
      <c r="B61" s="96" t="s">
        <v>101</v>
      </c>
      <c r="C61" s="98">
        <v>296</v>
      </c>
      <c r="D61" s="98">
        <v>296</v>
      </c>
      <c r="E61" s="92">
        <v>100</v>
      </c>
      <c r="F61" s="92"/>
    </row>
    <row r="62" spans="1:6" ht="32.25" customHeight="1">
      <c r="A62" s="103" t="s">
        <v>102</v>
      </c>
      <c r="B62" s="96" t="s">
        <v>103</v>
      </c>
      <c r="C62" s="98">
        <v>195</v>
      </c>
      <c r="D62" s="98">
        <v>195</v>
      </c>
      <c r="E62" s="92">
        <v>100</v>
      </c>
      <c r="F62" s="92"/>
    </row>
    <row r="63" spans="1:6" ht="12.75" customHeight="1" hidden="1">
      <c r="A63" s="103" t="s">
        <v>102</v>
      </c>
      <c r="B63" s="96" t="s">
        <v>103</v>
      </c>
      <c r="C63" s="98"/>
      <c r="D63" s="98"/>
      <c r="E63" s="92"/>
      <c r="F63" s="92"/>
    </row>
    <row r="64" spans="1:6" ht="21.75" customHeight="1">
      <c r="A64" s="103" t="s">
        <v>104</v>
      </c>
      <c r="B64" s="96" t="s">
        <v>105</v>
      </c>
      <c r="C64" s="98">
        <v>180</v>
      </c>
      <c r="D64" s="98">
        <v>180</v>
      </c>
      <c r="E64" s="92">
        <v>100</v>
      </c>
      <c r="F64" s="92"/>
    </row>
    <row r="65" spans="1:6" ht="21.75" customHeight="1">
      <c r="A65" s="103" t="s">
        <v>106</v>
      </c>
      <c r="B65" s="96" t="s">
        <v>107</v>
      </c>
      <c r="C65" s="98">
        <v>2698.1</v>
      </c>
      <c r="D65" s="98">
        <v>2498.1</v>
      </c>
      <c r="E65" s="92">
        <v>100</v>
      </c>
      <c r="F65" s="92">
        <v>200</v>
      </c>
    </row>
    <row r="66" spans="1:6" ht="21.75" customHeight="1">
      <c r="A66" s="103" t="s">
        <v>108</v>
      </c>
      <c r="B66" s="96" t="s">
        <v>109</v>
      </c>
      <c r="C66" s="98">
        <v>2618.1</v>
      </c>
      <c r="D66" s="98">
        <v>2418.1</v>
      </c>
      <c r="E66" s="92">
        <v>92.4</v>
      </c>
      <c r="F66" s="92">
        <v>200</v>
      </c>
    </row>
    <row r="67" spans="1:6" ht="26.25" customHeight="1">
      <c r="A67" s="103" t="s">
        <v>110</v>
      </c>
      <c r="B67" s="96" t="s">
        <v>111</v>
      </c>
      <c r="C67" s="98">
        <f>C69+C70</f>
        <v>8501</v>
      </c>
      <c r="D67" s="106">
        <v>8501</v>
      </c>
      <c r="E67" s="92">
        <v>100</v>
      </c>
      <c r="F67" s="92"/>
    </row>
    <row r="68" spans="1:6" ht="12.75" customHeight="1" hidden="1">
      <c r="A68" s="103" t="s">
        <v>112</v>
      </c>
      <c r="B68" s="96" t="s">
        <v>113</v>
      </c>
      <c r="C68" s="106"/>
      <c r="D68" s="106"/>
      <c r="E68" s="92"/>
      <c r="F68" s="92"/>
    </row>
    <row r="69" spans="1:6" ht="17.25" customHeight="1">
      <c r="A69" s="103" t="s">
        <v>114</v>
      </c>
      <c r="B69" s="96" t="s">
        <v>115</v>
      </c>
      <c r="C69" s="106">
        <v>1071.3</v>
      </c>
      <c r="D69" s="106">
        <v>1071.3</v>
      </c>
      <c r="E69" s="92">
        <v>100</v>
      </c>
      <c r="F69" s="92"/>
    </row>
    <row r="70" spans="1:6" ht="19.5" customHeight="1">
      <c r="A70" s="103" t="s">
        <v>116</v>
      </c>
      <c r="B70" s="96" t="s">
        <v>117</v>
      </c>
      <c r="C70" s="106">
        <v>7429.7</v>
      </c>
      <c r="D70" s="106">
        <v>7429.7</v>
      </c>
      <c r="E70" s="92">
        <v>100</v>
      </c>
      <c r="F70" s="92"/>
    </row>
    <row r="71" spans="1:6" ht="15">
      <c r="A71" s="103" t="s">
        <v>118</v>
      </c>
      <c r="B71" s="96" t="s">
        <v>119</v>
      </c>
      <c r="C71" s="106">
        <v>170</v>
      </c>
      <c r="D71" s="98">
        <v>170</v>
      </c>
      <c r="E71" s="92">
        <v>100</v>
      </c>
      <c r="F71" s="92"/>
    </row>
    <row r="72" spans="1:6" ht="15">
      <c r="A72" s="107">
        <v>1000</v>
      </c>
      <c r="B72" s="96" t="s">
        <v>120</v>
      </c>
      <c r="C72" s="106">
        <v>329.4</v>
      </c>
      <c r="D72" s="106">
        <v>329.4</v>
      </c>
      <c r="E72" s="92">
        <v>100</v>
      </c>
      <c r="F72" s="92"/>
    </row>
    <row r="73" spans="1:6" ht="15">
      <c r="A73" s="107" t="s">
        <v>121</v>
      </c>
      <c r="B73" s="96" t="s">
        <v>122</v>
      </c>
      <c r="C73" s="98">
        <v>307</v>
      </c>
      <c r="D73" s="106">
        <v>307</v>
      </c>
      <c r="E73" s="92">
        <v>100</v>
      </c>
      <c r="F73" s="92"/>
    </row>
    <row r="74" spans="1:6" ht="15">
      <c r="A74" s="107" t="s">
        <v>123</v>
      </c>
      <c r="B74" s="96" t="s">
        <v>124</v>
      </c>
      <c r="C74" s="98"/>
      <c r="D74" s="106"/>
      <c r="E74" s="92"/>
      <c r="F74" s="92"/>
    </row>
    <row r="75" spans="1:6" ht="15">
      <c r="A75" s="107" t="s">
        <v>125</v>
      </c>
      <c r="B75" s="96" t="s">
        <v>126</v>
      </c>
      <c r="C75" s="98"/>
      <c r="D75" s="106"/>
      <c r="E75" s="92"/>
      <c r="F75" s="92"/>
    </row>
    <row r="76" spans="1:6" ht="15">
      <c r="A76" s="107" t="s">
        <v>127</v>
      </c>
      <c r="B76" s="96" t="s">
        <v>128</v>
      </c>
      <c r="C76" s="98">
        <v>102.1</v>
      </c>
      <c r="D76" s="98">
        <v>102.1</v>
      </c>
      <c r="E76" s="92">
        <v>100</v>
      </c>
      <c r="F76" s="92"/>
    </row>
    <row r="77" spans="1:6" ht="15">
      <c r="A77" s="107"/>
      <c r="B77" s="96"/>
      <c r="C77" s="98"/>
      <c r="D77" s="106"/>
      <c r="E77" s="92"/>
      <c r="F77" s="92"/>
    </row>
    <row r="78" spans="1:6" ht="15">
      <c r="A78" s="107">
        <v>9800</v>
      </c>
      <c r="B78" s="90" t="s">
        <v>129</v>
      </c>
      <c r="C78" s="91">
        <f>C56+C61+C62+C65+C67+C71+C72+C73+C76</f>
        <v>19852.5</v>
      </c>
      <c r="D78" s="91">
        <f>D56+D61+D62+D65+D67+D71+D72+D73+D76</f>
        <v>19536.5</v>
      </c>
      <c r="E78" s="92">
        <v>99.3</v>
      </c>
      <c r="F78" s="92">
        <v>316</v>
      </c>
    </row>
    <row r="79" spans="1:6" ht="15">
      <c r="A79" s="103"/>
      <c r="B79" s="86"/>
      <c r="C79" s="106"/>
      <c r="D79" s="106"/>
      <c r="E79" s="92"/>
      <c r="F79" s="108"/>
    </row>
    <row r="80" spans="1:6" ht="15">
      <c r="A80" s="103"/>
      <c r="B80" s="96" t="s">
        <v>130</v>
      </c>
      <c r="C80" s="109"/>
      <c r="D80" s="109">
        <f>D52-D78</f>
        <v>-714.5999999999985</v>
      </c>
      <c r="E80" s="109"/>
      <c r="F80" s="109"/>
    </row>
    <row r="84" spans="1:6" ht="25.5" customHeight="1">
      <c r="A84" s="110"/>
      <c r="B84" s="110"/>
      <c r="C84" s="110"/>
      <c r="D84" s="110"/>
      <c r="E84" s="1"/>
      <c r="F84" s="1"/>
    </row>
  </sheetData>
  <sheetProtection/>
  <mergeCells count="8">
    <mergeCell ref="A2:F2"/>
    <mergeCell ref="A84:D84"/>
    <mergeCell ref="A4:A7"/>
    <mergeCell ref="B4:B7"/>
    <mergeCell ref="C4:C7"/>
    <mergeCell ref="D4:D7"/>
    <mergeCell ref="E4:E7"/>
    <mergeCell ref="F4:F7"/>
  </mergeCells>
  <printOptions/>
  <pageMargins left="0.41" right="0.29" top="0.36" bottom="0.8" header="0.21" footer="0.5"/>
  <pageSetup fitToHeight="0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2022-11-17T05:33:16Z</cp:lastPrinted>
  <dcterms:created xsi:type="dcterms:W3CDTF">2006-12-22T14:10:59Z</dcterms:created>
  <dcterms:modified xsi:type="dcterms:W3CDTF">2023-11-17T07:47:45Z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500DE825A9A34392A7859F47664DADEA_12</vt:lpwstr>
  </property>
  <property fmtid="{D5CDD505-2E9C-101B-9397-08002B2CF9AE}" pid="4" name="KSOProductBuildV">
    <vt:lpwstr>1049-12.2.0.13306</vt:lpwstr>
  </property>
</Properties>
</file>